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0" windowWidth="21640" windowHeight="1326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<sst xmlns="http://schemas.openxmlformats.org/spreadsheetml/2006/main" count="38" uniqueCount="37">
  <si>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DEFENSIVE ADJUSTMENT (optional)</t>
  </si>
  <si>
    <t xml:space="preserve">                          xWHIP 2.0 uses Expected Innings, while xWHIP 1.4.3 and Quick xWHIP use Actual Innings Pitched to determine xWHIP.</t>
  </si>
  <si>
    <t xml:space="preserve">                        green, yellow, and blue cells are automatically set to display the relevant data.</t>
  </si>
  <si>
    <r>
      <t>Instructions</t>
    </r>
    <r>
      <rPr>
        <sz val="12"/>
        <color indexed="8"/>
        <rFont val="Calibri"/>
        <family val="0"/>
      </rPr>
      <t xml:space="preserve">: Enter data into the gray cells, as well as the pink Park Factor data cell if you have the relevant data. Set the pink </t>
    </r>
  </si>
  <si>
    <t xml:space="preserve">                        cell to 1.000 if you do not have the relevant park factor. Do not mess with the green, yellow, or blue cells. The</t>
  </si>
  <si>
    <t xml:space="preserve">xGB/FB = </t>
  </si>
  <si>
    <t xml:space="preserve">Expected Innings (xIP) = </t>
  </si>
  <si>
    <t xml:space="preserve">xHits (w/ defense**) = </t>
  </si>
  <si>
    <t xml:space="preserve">xWHIP** = </t>
  </si>
  <si>
    <t xml:space="preserve">Strikeouts Total (K) = </t>
  </si>
  <si>
    <t xml:space="preserve">Team Innings Pitched* = </t>
  </si>
  <si>
    <t>* For partial innings, use .333 or .667</t>
  </si>
  <si>
    <t xml:space="preserve">Team UZR = </t>
  </si>
  <si>
    <t xml:space="preserve">xHits Saved** = </t>
  </si>
  <si>
    <t>** Assumes all saved hits were singles</t>
  </si>
  <si>
    <t>*** Keep at 1.000 unless you know the Park Factor</t>
  </si>
  <si>
    <t>HR/FB% Park Factor*** =</t>
  </si>
  <si>
    <t xml:space="preserve">    xWHIP Calculator:</t>
  </si>
  <si>
    <t xml:space="preserve"># Infield Flyballs (IFFB) = </t>
  </si>
  <si>
    <t xml:space="preserve"># Flyballs (FB) = </t>
  </si>
  <si>
    <t xml:space="preserve"># Line Drives (LD) = </t>
  </si>
  <si>
    <t xml:space="preserve"># Groundballs (GB) = </t>
  </si>
  <si>
    <t xml:space="preserve">xFB% = </t>
  </si>
  <si>
    <t xml:space="preserve">xGB% = </t>
  </si>
  <si>
    <t xml:space="preserve">xIFFB = </t>
  </si>
  <si>
    <t xml:space="preserve">xOFFB = </t>
  </si>
  <si>
    <t xml:space="preserve">xFB = </t>
  </si>
  <si>
    <t xml:space="preserve">xLD = </t>
  </si>
  <si>
    <t xml:space="preserve">xGB = </t>
  </si>
  <si>
    <t xml:space="preserve">xHits (w/o defense) = </t>
  </si>
  <si>
    <t xml:space="preserve">Walk Total (BB) = </t>
  </si>
  <si>
    <t xml:space="preserve">Intentional Walks (IBB) = </t>
  </si>
  <si>
    <t xml:space="preserve">Hit Batsmen (HBP) = </t>
  </si>
  <si>
    <t xml:space="preserve">Quick xWHIP = </t>
  </si>
  <si>
    <t xml:space="preserve">Actual Innings Pitched* = </t>
  </si>
  <si>
    <t xml:space="preserve">xWHIP 2.0 = </t>
  </si>
  <si>
    <t xml:space="preserve">xWHIP 1.4.3 =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</si>
</sst>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3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0"/>
    </font>
    <font>
      <b/>
      <sz val="11"/>
      <name val="Arial"/>
      <family val="2"/>
    </font>
    <font>
      <b/>
      <i/>
      <sz val="1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u val="single"/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2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NumberFormat="1" applyFill="1" applyBorder="1" applyAlignment="1">
      <alignment/>
    </xf>
    <xf numFmtId="0" fontId="4" fillId="9" borderId="10" xfId="0" applyNumberFormat="1" applyFont="1" applyFill="1" applyBorder="1" applyAlignment="1">
      <alignment horizontal="center"/>
    </xf>
    <xf numFmtId="0" fontId="4" fillId="9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9" borderId="11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/>
    </xf>
    <xf numFmtId="0" fontId="24" fillId="2" borderId="0" xfId="0" applyFont="1" applyFill="1" applyAlignment="1">
      <alignment/>
    </xf>
    <xf numFmtId="0" fontId="24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/>
    </xf>
    <xf numFmtId="0" fontId="25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26" fillId="2" borderId="0" xfId="0" applyNumberFormat="1" applyFont="1" applyFill="1" applyBorder="1" applyAlignment="1">
      <alignment horizontal="right"/>
    </xf>
    <xf numFmtId="1" fontId="27" fillId="6" borderId="13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27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NumberFormat="1" applyFont="1" applyFill="1" applyBorder="1" applyAlignment="1">
      <alignment/>
    </xf>
    <xf numFmtId="0" fontId="27" fillId="6" borderId="1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4" fontId="27" fillId="6" borderId="13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right"/>
    </xf>
    <xf numFmtId="165" fontId="27" fillId="9" borderId="13" xfId="0" applyNumberFormat="1" applyFont="1" applyFill="1" applyBorder="1" applyAlignment="1">
      <alignment horizontal="center" vertical="center"/>
    </xf>
    <xf numFmtId="1" fontId="27" fillId="17" borderId="13" xfId="59" applyNumberFormat="1" applyFont="1" applyFill="1" applyBorder="1" applyAlignment="1">
      <alignment horizontal="center"/>
    </xf>
    <xf numFmtId="165" fontId="27" fillId="17" borderId="13" xfId="59" applyNumberFormat="1" applyFont="1" applyFill="1" applyBorder="1" applyAlignment="1">
      <alignment horizontal="center"/>
    </xf>
    <xf numFmtId="164" fontId="27" fillId="17" borderId="13" xfId="0" applyNumberFormat="1" applyFont="1" applyFill="1" applyBorder="1" applyAlignment="1">
      <alignment horizontal="center" vertical="center"/>
    </xf>
    <xf numFmtId="164" fontId="27" fillId="9" borderId="13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5" fillId="2" borderId="14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/>
    </xf>
    <xf numFmtId="0" fontId="23" fillId="2" borderId="0" xfId="0" applyNumberFormat="1" applyFont="1" applyFill="1" applyBorder="1" applyAlignment="1">
      <alignment/>
    </xf>
    <xf numFmtId="0" fontId="2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1" fontId="27" fillId="6" borderId="13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0" fillId="2" borderId="16" xfId="0" applyNumberFormat="1" applyFill="1" applyBorder="1" applyAlignment="1">
      <alignment/>
    </xf>
    <xf numFmtId="0" fontId="27" fillId="2" borderId="12" xfId="0" applyNumberFormat="1" applyFont="1" applyFill="1" applyBorder="1" applyAlignment="1">
      <alignment horizontal="right"/>
    </xf>
    <xf numFmtId="0" fontId="27" fillId="2" borderId="17" xfId="0" applyNumberFormat="1" applyFont="1" applyFill="1" applyBorder="1" applyAlignment="1">
      <alignment horizontal="right"/>
    </xf>
    <xf numFmtId="165" fontId="27" fillId="16" borderId="13" xfId="0" applyNumberFormat="1" applyFont="1" applyFill="1" applyBorder="1" applyAlignment="1">
      <alignment horizontal="center" vertical="center"/>
    </xf>
    <xf numFmtId="165" fontId="27" fillId="16" borderId="13" xfId="59" applyNumberFormat="1" applyFont="1" applyFill="1" applyBorder="1" applyAlignment="1">
      <alignment horizontal="center"/>
    </xf>
    <xf numFmtId="10" fontId="27" fillId="16" borderId="13" xfId="0" applyNumberFormat="1" applyFont="1" applyFill="1" applyBorder="1" applyAlignment="1">
      <alignment horizontal="center" vertical="center"/>
    </xf>
    <xf numFmtId="2" fontId="27" fillId="16" borderId="13" xfId="59" applyNumberFormat="1" applyFont="1" applyFill="1" applyBorder="1" applyAlignment="1">
      <alignment horizontal="center"/>
    </xf>
    <xf numFmtId="166" fontId="27" fillId="14" borderId="13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165" fontId="27" fillId="6" borderId="13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/>
    </xf>
    <xf numFmtId="0" fontId="32" fillId="8" borderId="0" xfId="0" applyFont="1" applyFill="1" applyAlignment="1">
      <alignment/>
    </xf>
    <xf numFmtId="0" fontId="0" fillId="8" borderId="0" xfId="0" applyFill="1" applyAlignment="1">
      <alignment/>
    </xf>
    <xf numFmtId="0" fontId="27" fillId="2" borderId="1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23" fillId="2" borderId="0" xfId="0" applyNumberFormat="1" applyFont="1" applyFill="1" applyBorder="1" applyAlignment="1">
      <alignment horizontal="right"/>
    </xf>
    <xf numFmtId="165" fontId="27" fillId="9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workbookViewId="0" topLeftCell="A1">
      <selection activeCell="D35" sqref="D35"/>
    </sheetView>
  </sheetViews>
  <sheetFormatPr defaultColWidth="8.8515625" defaultRowHeight="15"/>
  <cols>
    <col min="1" max="1" width="4.00390625" style="9" customWidth="1"/>
    <col min="2" max="2" width="16.421875" style="9" customWidth="1"/>
    <col min="3" max="3" width="15.28125" style="9" customWidth="1"/>
    <col min="4" max="4" width="11.8515625" style="9" customWidth="1"/>
    <col min="5" max="5" width="19.7109375" style="9" customWidth="1"/>
    <col min="6" max="6" width="13.421875" style="9" customWidth="1"/>
    <col min="7" max="7" width="13.7109375" style="9" customWidth="1"/>
    <col min="8" max="8" width="14.7109375" style="9" customWidth="1"/>
    <col min="9" max="9" width="8.8515625" style="7" customWidth="1"/>
    <col min="10" max="10" width="17.00390625" style="7" bestFit="1" customWidth="1"/>
    <col min="11" max="11" width="10.7109375" style="7" customWidth="1"/>
    <col min="12" max="16384" width="8.8515625" style="7" customWidth="1"/>
  </cols>
  <sheetData>
    <row r="1" spans="1:8" ht="15.75" customHeight="1">
      <c r="A1" s="30"/>
      <c r="B1" s="31" t="s">
        <v>3</v>
      </c>
      <c r="C1" s="30"/>
      <c r="D1" s="30"/>
      <c r="E1" s="30"/>
      <c r="F1" s="30"/>
      <c r="G1" s="30"/>
      <c r="H1" s="30"/>
    </row>
    <row r="2" spans="1:8" ht="15">
      <c r="A2" s="30"/>
      <c r="B2" s="36" t="s">
        <v>4</v>
      </c>
      <c r="C2" s="30"/>
      <c r="D2" s="30"/>
      <c r="E2" s="30"/>
      <c r="F2" s="30"/>
      <c r="G2" s="30"/>
      <c r="H2" s="30"/>
    </row>
    <row r="3" ht="15">
      <c r="B3" s="30" t="s">
        <v>2</v>
      </c>
    </row>
    <row r="4" spans="2:8" ht="13.5">
      <c r="B4" s="51" t="s">
        <v>1</v>
      </c>
      <c r="C4" s="52"/>
      <c r="D4" s="53"/>
      <c r="E4" s="53"/>
      <c r="F4" s="53"/>
      <c r="G4" s="53"/>
      <c r="H4" s="53"/>
    </row>
    <row r="5" ht="15" thickBot="1"/>
    <row r="6" spans="2:9" ht="15.75" thickBot="1">
      <c r="B6" s="2"/>
      <c r="C6" s="3"/>
      <c r="D6" s="3"/>
      <c r="E6" s="3" t="s">
        <v>17</v>
      </c>
      <c r="F6" s="5"/>
      <c r="G6" s="5"/>
      <c r="H6" s="3"/>
      <c r="I6" s="8"/>
    </row>
    <row r="7" spans="2:9" ht="15" thickBot="1">
      <c r="B7" s="32"/>
      <c r="C7" s="33"/>
      <c r="D7" s="33"/>
      <c r="E7" s="34"/>
      <c r="F7" s="11"/>
      <c r="G7" s="11"/>
      <c r="H7" s="1"/>
      <c r="I7" s="8"/>
    </row>
    <row r="8" spans="2:9" ht="15" thickBot="1">
      <c r="B8" s="15"/>
      <c r="C8" s="13" t="s">
        <v>34</v>
      </c>
      <c r="D8" s="23"/>
      <c r="E8" s="15"/>
      <c r="F8" s="13" t="s">
        <v>28</v>
      </c>
      <c r="G8" s="44" t="e">
        <f>((SUM(D18+D20+D22)*0.81)*(D18/(D18+D22)))</f>
        <v>#DIV/0!</v>
      </c>
      <c r="H8" s="1"/>
      <c r="I8" s="8"/>
    </row>
    <row r="9" spans="2:14" ht="15" thickBot="1">
      <c r="B9" s="15"/>
      <c r="C9" s="16" t="s">
        <v>11</v>
      </c>
      <c r="D9" s="24"/>
      <c r="E9" s="17"/>
      <c r="F9" s="13"/>
      <c r="G9" s="18"/>
      <c r="H9" s="1"/>
      <c r="I9" s="8"/>
      <c r="N9"/>
    </row>
    <row r="10" spans="2:9" ht="15" thickBot="1">
      <c r="B10" s="15"/>
      <c r="C10" s="13" t="s">
        <v>9</v>
      </c>
      <c r="D10" s="14"/>
      <c r="E10" s="15"/>
      <c r="F10" s="13" t="s">
        <v>27</v>
      </c>
      <c r="G10" s="44" t="e">
        <f>((SUM(D18+D20+((D22/D22)*D22))*0.19))</f>
        <v>#DIV/0!</v>
      </c>
      <c r="H10" s="1"/>
      <c r="I10" s="8"/>
    </row>
    <row r="11" spans="2:9" ht="15" thickBot="1">
      <c r="B11" s="15"/>
      <c r="C11" s="16"/>
      <c r="D11" s="17"/>
      <c r="E11" s="20"/>
      <c r="F11" s="13"/>
      <c r="G11" s="18"/>
      <c r="H11" s="1"/>
      <c r="I11" s="8"/>
    </row>
    <row r="12" spans="2:9" ht="15" thickBot="1">
      <c r="B12" s="15"/>
      <c r="C12" s="13" t="s">
        <v>30</v>
      </c>
      <c r="D12" s="39"/>
      <c r="E12" s="15"/>
      <c r="F12" s="13" t="s">
        <v>26</v>
      </c>
      <c r="G12" s="45" t="e">
        <f>(((SUM(D18+D20+D22)*0.81)*(D22/(D18+D22))))</f>
        <v>#DIV/0!</v>
      </c>
      <c r="H12" s="1"/>
      <c r="I12" s="8"/>
    </row>
    <row r="13" spans="2:9" ht="15" thickBot="1">
      <c r="B13" s="15"/>
      <c r="E13" s="20"/>
      <c r="F13" s="13"/>
      <c r="G13" s="35"/>
      <c r="H13" s="1"/>
      <c r="I13" s="8"/>
    </row>
    <row r="14" spans="2:9" ht="15" thickBot="1">
      <c r="B14" s="15"/>
      <c r="C14" s="13" t="s">
        <v>31</v>
      </c>
      <c r="D14" s="39"/>
      <c r="E14" s="20"/>
      <c r="F14" s="13" t="s">
        <v>25</v>
      </c>
      <c r="G14" s="45" t="e">
        <f>((G12-G16))</f>
        <v>#DIV/0!</v>
      </c>
      <c r="H14" s="1"/>
      <c r="I14" s="8"/>
    </row>
    <row r="15" spans="2:9" ht="15" thickBot="1">
      <c r="B15" s="15"/>
      <c r="C15" s="19"/>
      <c r="D15" s="20"/>
      <c r="E15" s="20"/>
      <c r="F15" s="13"/>
      <c r="G15" s="35"/>
      <c r="H15" s="1"/>
      <c r="I15" s="8"/>
    </row>
    <row r="16" spans="2:9" ht="15" thickBot="1">
      <c r="B16" s="15"/>
      <c r="C16" s="13" t="s">
        <v>32</v>
      </c>
      <c r="D16" s="39"/>
      <c r="E16" s="20"/>
      <c r="F16" s="13" t="s">
        <v>24</v>
      </c>
      <c r="G16" s="44" t="e">
        <f>((G12*(D24/D22)))</f>
        <v>#DIV/0!</v>
      </c>
      <c r="H16" s="1"/>
      <c r="I16" s="8"/>
    </row>
    <row r="17" spans="2:9" ht="15" thickBot="1">
      <c r="B17" s="15"/>
      <c r="E17" s="20"/>
      <c r="F17" s="13"/>
      <c r="G17" s="35"/>
      <c r="H17" s="1"/>
      <c r="I17" s="8"/>
    </row>
    <row r="18" spans="2:9" ht="15" thickBot="1">
      <c r="B18" s="15"/>
      <c r="C18" s="13" t="s">
        <v>21</v>
      </c>
      <c r="D18" s="21"/>
      <c r="E18" s="20"/>
      <c r="F18" s="13" t="s">
        <v>23</v>
      </c>
      <c r="G18" s="46" t="e">
        <f>((G8/SUM(G8+G10+G12)))</f>
        <v>#DIV/0!</v>
      </c>
      <c r="H18" s="1"/>
      <c r="I18" s="8"/>
    </row>
    <row r="19" spans="2:9" ht="15" thickBot="1">
      <c r="B19" s="15"/>
      <c r="C19" s="13"/>
      <c r="D19" s="20"/>
      <c r="E19" s="6"/>
      <c r="F19" s="13"/>
      <c r="G19" s="18"/>
      <c r="H19" s="1"/>
      <c r="I19" s="8"/>
    </row>
    <row r="20" spans="2:9" ht="15" thickBot="1">
      <c r="B20" s="15"/>
      <c r="C20" s="13" t="s">
        <v>20</v>
      </c>
      <c r="D20" s="21"/>
      <c r="E20" s="6"/>
      <c r="F20" s="13" t="s">
        <v>22</v>
      </c>
      <c r="G20" s="46" t="e">
        <f>((G12/SUM(G8+G10+G12)))</f>
        <v>#DIV/0!</v>
      </c>
      <c r="H20" s="1"/>
      <c r="I20" s="8"/>
    </row>
    <row r="21" spans="2:9" ht="15" thickBot="1">
      <c r="B21" s="15"/>
      <c r="C21" s="13"/>
      <c r="D21" s="18"/>
      <c r="E21" s="6"/>
      <c r="F21" s="13"/>
      <c r="G21" s="18"/>
      <c r="H21" s="1"/>
      <c r="I21" s="8"/>
    </row>
    <row r="22" spans="2:9" ht="15" thickBot="1">
      <c r="B22" s="15"/>
      <c r="C22" s="13" t="s">
        <v>19</v>
      </c>
      <c r="D22" s="21"/>
      <c r="E22" s="6"/>
      <c r="F22" s="13" t="s">
        <v>5</v>
      </c>
      <c r="G22" s="47" t="e">
        <f>(G18/G20)</f>
        <v>#DIV/0!</v>
      </c>
      <c r="H22" s="1"/>
      <c r="I22" s="8"/>
    </row>
    <row r="23" spans="2:9" ht="15" thickBot="1">
      <c r="B23" s="15"/>
      <c r="C23" s="13"/>
      <c r="D23" s="18"/>
      <c r="E23" s="6"/>
      <c r="F23" s="13"/>
      <c r="G23" s="18"/>
      <c r="H23" s="1"/>
      <c r="I23" s="8"/>
    </row>
    <row r="24" spans="2:9" ht="15" thickBot="1">
      <c r="B24" s="15"/>
      <c r="C24" s="13" t="s">
        <v>18</v>
      </c>
      <c r="D24" s="21"/>
      <c r="E24" s="6"/>
      <c r="F24" s="13" t="s">
        <v>6</v>
      </c>
      <c r="G24" s="26" t="e">
        <f>((D10*1.000075)+((D12+D16-D14)*0.00016)+((0.808)*G8)+((0.278)*G10)+((0.992)*G16)+((0.745)*G14)+(0.020099*(G26+D12+D16)))/3</f>
        <v>#DIV/0!</v>
      </c>
      <c r="H24" s="1"/>
      <c r="I24" s="8"/>
    </row>
    <row r="25" spans="2:9" ht="15" thickBot="1">
      <c r="B25" s="15"/>
      <c r="E25" s="6"/>
      <c r="F25" s="10"/>
      <c r="G25" s="10"/>
      <c r="H25" s="1"/>
      <c r="I25" s="8"/>
    </row>
    <row r="26" spans="2:9" ht="15" thickBot="1">
      <c r="B26" s="15"/>
      <c r="C26" s="49" t="s">
        <v>16</v>
      </c>
      <c r="D26" s="48">
        <v>1</v>
      </c>
      <c r="E26" s="6"/>
      <c r="F26" s="13" t="s">
        <v>29</v>
      </c>
      <c r="G26" s="27" t="e">
        <f>((0.236*G8)+(0.714*(G10-(0.006*G10))+(0.158*(G14-(G14*((D26-1)/2+1)*0.115))+(0.004*G16)+(G14*((D26-1)/2+1)*0.115)+(0.006*G10))))</f>
        <v>#DIV/0!</v>
      </c>
      <c r="H26" s="1"/>
      <c r="I26" s="8"/>
    </row>
    <row r="27" spans="2:9" ht="15" thickBot="1">
      <c r="B27" s="15"/>
      <c r="C27" s="38" t="s">
        <v>15</v>
      </c>
      <c r="D27" s="37"/>
      <c r="E27" s="6"/>
      <c r="F27" s="13"/>
      <c r="G27" s="18"/>
      <c r="H27" s="1"/>
      <c r="I27" s="8"/>
    </row>
    <row r="28" spans="2:9" ht="15" thickBot="1">
      <c r="B28" s="15"/>
      <c r="E28" s="17"/>
      <c r="F28" s="54" t="s">
        <v>36</v>
      </c>
      <c r="G28" s="28" t="e">
        <f>((G26+(D12))/D8)</f>
        <v>#DIV/0!</v>
      </c>
      <c r="H28" s="1"/>
      <c r="I28" s="8"/>
    </row>
    <row r="29" spans="2:9" ht="15" thickBot="1">
      <c r="B29" s="15"/>
      <c r="D29" s="40" t="s">
        <v>0</v>
      </c>
      <c r="E29" s="20"/>
      <c r="F29" s="55"/>
      <c r="H29" s="1"/>
      <c r="I29" s="8"/>
    </row>
    <row r="30" spans="2:9" ht="15" thickBot="1">
      <c r="B30" s="15"/>
      <c r="C30" s="13" t="s">
        <v>10</v>
      </c>
      <c r="D30" s="23"/>
      <c r="E30" s="17"/>
      <c r="F30" s="54" t="s">
        <v>35</v>
      </c>
      <c r="G30" s="28" t="e">
        <f>((G26+(D12))/G24)</f>
        <v>#DIV/0!</v>
      </c>
      <c r="H30" s="1"/>
      <c r="I30" s="8"/>
    </row>
    <row r="31" spans="2:9" ht="15" thickBot="1">
      <c r="B31" s="15"/>
      <c r="C31" s="16" t="s">
        <v>11</v>
      </c>
      <c r="D31" s="24"/>
      <c r="E31" s="22"/>
      <c r="F31" s="56"/>
      <c r="G31" s="35"/>
      <c r="I31" s="8"/>
    </row>
    <row r="32" spans="2:9" ht="15" thickBot="1">
      <c r="B32" s="42"/>
      <c r="C32" s="13" t="s">
        <v>12</v>
      </c>
      <c r="D32" s="50"/>
      <c r="E32" s="12"/>
      <c r="F32" s="54" t="s">
        <v>33</v>
      </c>
      <c r="G32" s="28" t="e">
        <f>1.375+((D12-0.5*D10)/D8)</f>
        <v>#DIV/0!</v>
      </c>
      <c r="I32" s="8"/>
    </row>
    <row r="33" spans="2:9" ht="15" thickBot="1">
      <c r="B33" s="42"/>
      <c r="I33" s="8"/>
    </row>
    <row r="34" spans="2:9" ht="15" thickBot="1">
      <c r="B34" s="42"/>
      <c r="C34" s="13" t="s">
        <v>13</v>
      </c>
      <c r="D34" s="25" t="e">
        <f>((D32/D30)*D8)/0.49</f>
        <v>#DIV/0!</v>
      </c>
      <c r="F34" s="13" t="s">
        <v>7</v>
      </c>
      <c r="G34" s="57" t="e">
        <f>(G26-D34)</f>
        <v>#DIV/0!</v>
      </c>
      <c r="H34" s="7"/>
      <c r="I34" s="8"/>
    </row>
    <row r="35" spans="2:9" ht="15" thickBot="1">
      <c r="B35" s="42"/>
      <c r="C35" s="4"/>
      <c r="D35" s="4" t="s">
        <v>14</v>
      </c>
      <c r="F35" s="35"/>
      <c r="G35" s="35"/>
      <c r="H35" s="7"/>
      <c r="I35" s="8"/>
    </row>
    <row r="36" spans="2:9" ht="15" thickBot="1">
      <c r="B36" s="42"/>
      <c r="F36" s="54" t="s">
        <v>8</v>
      </c>
      <c r="G36" s="29" t="e">
        <f>(G26-D34+D12)/G24</f>
        <v>#DIV/0!</v>
      </c>
      <c r="H36" s="7"/>
      <c r="I36" s="8"/>
    </row>
    <row r="37" spans="2:9" ht="15" thickBot="1">
      <c r="B37" s="43"/>
      <c r="C37" s="41"/>
      <c r="D37" s="41"/>
      <c r="E37" s="41"/>
      <c r="F37" s="41"/>
      <c r="G37" s="41"/>
      <c r="H37" s="41"/>
      <c r="I37" s="8"/>
    </row>
    <row r="38" spans="2:8" ht="13.5">
      <c r="B38" s="7"/>
      <c r="F38" s="40"/>
      <c r="H38" s="7"/>
    </row>
  </sheetData>
  <sheetProtection password="C267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A3:D12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Boris Parad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Jeffrey Gross</cp:lastModifiedBy>
  <dcterms:created xsi:type="dcterms:W3CDTF">2010-07-16T16:43:49Z</dcterms:created>
  <dcterms:modified xsi:type="dcterms:W3CDTF">2011-01-08T21:47:58Z</dcterms:modified>
  <cp:category/>
  <cp:version/>
  <cp:contentType/>
  <cp:contentStatus/>
</cp:coreProperties>
</file>